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'Лист1'!$A$1:$I$93</definedName>
  </definedNames>
  <calcPr fullCalcOnLoad="1"/>
</workbook>
</file>

<file path=xl/sharedStrings.xml><?xml version="1.0" encoding="utf-8"?>
<sst xmlns="http://schemas.openxmlformats.org/spreadsheetml/2006/main" count="258" uniqueCount="211">
  <si>
    <t>Загальний фонд</t>
  </si>
  <si>
    <t>Спеціальний фонд</t>
  </si>
  <si>
    <t>Разом</t>
  </si>
  <si>
    <t>тис. грн.</t>
  </si>
  <si>
    <t xml:space="preserve"> </t>
  </si>
  <si>
    <t>Інші  видатки</t>
  </si>
  <si>
    <t>Інші освітні програми</t>
  </si>
  <si>
    <t>Інші видатки на соціальний захист населення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</si>
  <si>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</si>
  <si>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</si>
  <si>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</si>
  <si>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</si>
  <si>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</si>
  <si>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реалізація заходів передбачених програмою (фінансування Об"єднаного трудового архіву міської, сільських рад)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</si>
  <si>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</si>
  <si>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</si>
  <si>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</si>
  <si>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</si>
  <si>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</si>
  <si>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</si>
  <si>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</si>
  <si>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</si>
  <si>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</si>
  <si>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</si>
  <si>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</si>
  <si>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</si>
  <si>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</si>
  <si>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</si>
  <si>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</si>
  <si>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</si>
  <si>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</si>
  <si>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</si>
  <si>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</si>
  <si>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Разом:</t>
  </si>
  <si>
    <t>Районна Цільова соціальна програма розвитку освіти Баштанського району на 2016-2017 роки:</t>
  </si>
  <si>
    <t>Районна Комплексна програма захисту прав дітей Баштанського району "Дитинство" на 2013-2017 роки</t>
  </si>
  <si>
    <t>1040</t>
  </si>
  <si>
    <t>Районна цільова соціальна програма розвитку цивільного захисту Баштанського району:</t>
  </si>
  <si>
    <t>0320</t>
  </si>
  <si>
    <t>Видатки на запобігання та ліквідацію надзвичайних ситуацій та наслідків стихійного лиха</t>
  </si>
  <si>
    <t xml:space="preserve">на фінансування експлуатаційно  технічного обслуговування апаратури системи централізованого оповіщення  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</si>
  <si>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</si>
  <si>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</si>
  <si>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</si>
  <si>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0318600</t>
  </si>
  <si>
    <t>8600</t>
  </si>
  <si>
    <t>0311221</t>
  </si>
  <si>
    <t>1221</t>
  </si>
  <si>
    <t>0313112</t>
  </si>
  <si>
    <t>3112</t>
  </si>
  <si>
    <t>0317810</t>
  </si>
  <si>
    <t>7810</t>
  </si>
  <si>
    <t>1011220</t>
  </si>
  <si>
    <t>1220</t>
  </si>
  <si>
    <t>1513202</t>
  </si>
  <si>
    <t>3202</t>
  </si>
  <si>
    <t>1513201</t>
  </si>
  <si>
    <t>3201</t>
  </si>
  <si>
    <t>Районна програма збереження архівних фондів:</t>
  </si>
  <si>
    <t>заходи направлені на захист прав дітей Баштанського району (на проведення благодійних акцій для дітей присвяченої міжнародному Дню захисту дітей, проведення заходів "Діти вулиці", "Сезонник" та інші відповідно до програми )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</si>
  <si>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</si>
  <si>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</si>
  <si>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громадянам, які постраждали внаслідок Чорнобильської катастрофи (І категорії) та дітям -інвалідам, які постраждали від Чорнобильської катастрофи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</si>
  <si>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</si>
  <si>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Заходи державної політики з питань дітей та їх соціального захисту</t>
  </si>
  <si>
    <t>1015061</t>
  </si>
  <si>
    <t>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</si>
  <si>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</si>
  <si>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1015051</t>
  </si>
  <si>
    <t>5051</t>
  </si>
  <si>
    <t xml:space="preserve">Фінансова підтримка регіональних всеукраїнських організацій фізкультурно-спортивної спрямованості для проведення навчально-тенувальної та спортивної роботи </t>
  </si>
  <si>
    <t>1015053</t>
  </si>
  <si>
    <t>5053</t>
  </si>
  <si>
    <t>Фінансова підтримка на утримання місцевих осередків (рад) всеукраїнськиї організацій фізкультурно - спортивної спрямованості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</si>
  <si>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</si>
  <si>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</si>
  <si>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</si>
  <si>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1513400</t>
  </si>
  <si>
    <t>3400</t>
  </si>
  <si>
    <t>Надання фінансової підтримки громадським організаціям інвалідів і ветеранів, діяльність яких мають соціальну спрямованість</t>
  </si>
  <si>
    <r>
      <t>- п</t>
    </r>
    <r>
      <rPr>
        <sz val="16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</si>
  <si>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0310000</t>
  </si>
  <si>
    <t>1010000</t>
  </si>
  <si>
    <t>1510000</t>
  </si>
  <si>
    <t>Підготовка медичних працівників у вищих навчальних закладах державної форми власності</t>
  </si>
  <si>
    <t>0318601</t>
  </si>
  <si>
    <t>8601</t>
  </si>
  <si>
    <t>0313110</t>
  </si>
  <si>
    <t>3110</t>
  </si>
  <si>
    <t>Заклади і заходи з питань дітей та їх соціального захисту</t>
  </si>
  <si>
    <t>0317800</t>
  </si>
  <si>
    <t>7800</t>
  </si>
  <si>
    <t>Запобігання та ліквідація надзвичайних ситуацій та наслідків стихійного лиха</t>
  </si>
  <si>
    <t>1011221</t>
  </si>
  <si>
    <t>Організація підвозу дітей до загальноосвітніх навчальних закладів</t>
  </si>
  <si>
    <t>1015060</t>
  </si>
  <si>
    <t>5060</t>
  </si>
  <si>
    <t>Інші заходи з розвитку фізичної культури та спорту</t>
  </si>
  <si>
    <t>1015050</t>
  </si>
  <si>
    <t>5050</t>
  </si>
  <si>
    <t>Підтримка фізкультурно-спортивного руху</t>
  </si>
  <si>
    <t>1513402</t>
  </si>
  <si>
    <t>3402</t>
  </si>
  <si>
    <t>1513200</t>
  </si>
  <si>
    <t>3200</t>
  </si>
  <si>
    <t>Соціальний захист ветеранів війни та праці</t>
  </si>
  <si>
    <t>1513401</t>
  </si>
  <si>
    <t>3401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</si>
  <si>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</si>
  <si>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</si>
  <si>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</si>
  <si>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0311220</t>
  </si>
  <si>
    <t xml:space="preserve">Заходи районної програми соціального захисту населення "Турбота" </t>
  </si>
  <si>
    <t xml:space="preserve">Заходи районної програми  "Безбар'єрна Баштанщина»" 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</si>
  <si>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</si>
  <si>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</si>
  <si>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</si>
  <si>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</si>
  <si>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</si>
  <si>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</si>
  <si>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</si>
  <si>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>до рішення районної ради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</si>
  <si>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антитерористичній операції (АТО) на сході України </t>
  </si>
  <si>
    <t>надання одноразової матеріальної допомоги інвалідам АТО, членам сімей загиблих, померлих та пропавших безвісті учасникам війни</t>
  </si>
  <si>
    <t xml:space="preserve">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</si>
  <si>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>Інші видатки</t>
  </si>
  <si>
    <t>0318602</t>
  </si>
  <si>
    <t>8602</t>
  </si>
  <si>
    <t>висвітлення діяльності органів виконавчої влади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</si>
  <si>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0100000</t>
  </si>
  <si>
    <t>Районна рада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</si>
  <si>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</si>
  <si>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</si>
  <si>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</si>
  <si>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районної ради</t>
  </si>
  <si>
    <t>1513500</t>
  </si>
  <si>
    <t>3500</t>
  </si>
  <si>
    <t>1513501</t>
  </si>
  <si>
    <t>3501</t>
  </si>
  <si>
    <t>Фінансова підтримка Баштанської районної організації Товариства Червоного Хреста (заробітна плата медичній сестрі)</t>
  </si>
  <si>
    <t>надання фінансової підтримки Баштанській районній організації Товариства Червоного Хреста (заробітна плата медичній сестрі)</t>
  </si>
  <si>
    <t>2410000</t>
  </si>
  <si>
    <t>2417213</t>
  </si>
  <si>
    <t>7213</t>
  </si>
  <si>
    <t>0830</t>
  </si>
  <si>
    <t xml:space="preserve">видання книги "Завжди в бойовому строю", автор Білик Б.І.(40 екземплярів) для проведення уроків мужності і пам"яті загиблих в АТО </t>
  </si>
  <si>
    <t>0316310</t>
  </si>
  <si>
    <t>6310</t>
  </si>
  <si>
    <t>0490</t>
  </si>
  <si>
    <t>Реалізація заходів щодо інвестиційного розвитку території</t>
  </si>
  <si>
    <t>0317830</t>
  </si>
  <si>
    <t>7830</t>
  </si>
  <si>
    <t>0380</t>
  </si>
  <si>
    <t>Заходи та роботи з мобілізаційної підготовки місцевого значення</t>
  </si>
  <si>
    <t>Комплексна програма сприяння оборонній та мобілізаційній готовності Баштанського району 2017-2020 роки</t>
  </si>
  <si>
    <t xml:space="preserve">Програма «Молодь Баштанщина» </t>
  </si>
  <si>
    <t xml:space="preserve"> перевезення призовників до обласного збірного пункту</t>
  </si>
  <si>
    <t>1013140</t>
  </si>
  <si>
    <t>3140</t>
  </si>
  <si>
    <t>Заходи державної політики з питань молоді</t>
  </si>
  <si>
    <t>1013141</t>
  </si>
  <si>
    <t>3141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</si>
  <si>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</si>
  <si>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у Баштансткому районі на 2017-2021 роки</t>
  </si>
  <si>
    <t>1511060</t>
  </si>
  <si>
    <t>1060</t>
  </si>
  <si>
    <t>0910</t>
  </si>
  <si>
    <r>
      <t>Забезпечення належних умов для виховання та розвитку дітей-сиріт і дітей, позбавлених батьківського піклування, в дитячих будинках ( у т.ч. сімейного типу, прийомних сім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ях)</t>
    </r>
  </si>
  <si>
    <t>надання грошової допомоги будинку сімейного типу Єрмолових ( для придбання меблів та побутової техніки)</t>
  </si>
  <si>
    <t xml:space="preserve">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</si>
  <si>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 xml:space="preserve">Заходи на виконання районної Програми збереження архівних фондів </t>
  </si>
  <si>
    <t>6300</t>
  </si>
  <si>
    <t>Будівництво</t>
  </si>
  <si>
    <t>висвітлення діяльності органів місцевого самоврядування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</si>
  <si>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забезпечення оповіщення військовозобовязаних та доставки мобілізованих до пункту збору</t>
  </si>
  <si>
    <t>Додаток 5</t>
  </si>
  <si>
    <t>на проведення реконструкції двоповерхового нежитлового будинку по вул. Спеціалістів, буд.3(під квартири лікарям ЦРЛ)</t>
  </si>
  <si>
    <t>Сектор культури райдержадміністрації</t>
  </si>
  <si>
    <t>Підтримка книговидання</t>
  </si>
  <si>
    <t xml:space="preserve">Програма підтримки вітчизняного книговидання, книгорозповсюдження та популяризації української книги у Баштанському районі на 2017-2021 роки </t>
  </si>
  <si>
    <t xml:space="preserve">від                        № </t>
  </si>
  <si>
    <t>В.о. начальника фінансового управління райдержадміністрації</t>
  </si>
  <si>
    <t>Уточнений перелік місцевих (регіональних) програм, які фінансуватимуться за рахунок коштів  районного бюджету Баштанського району у 2017 році</t>
  </si>
  <si>
    <t>Програма соціально-економічного розвитку Баштанського району на 2015-2017 роки</t>
  </si>
  <si>
    <t>на спів фінансування інвестиційних програм і проектів регіонального розвитку, що можуть реалізовуватися у 2016 році за рахунок коштів державного фонду регіонального розвитку, в тому числі: «корпус центру дитячої реабілітації та корпус хоспісу Баштанської центральної районної лікарні по вул.Ювілейній,3, м.Баштанка – реконструкція з добудовою під хоспіс»</t>
  </si>
  <si>
    <t>Реалізація заходів щодо інвенстиційного розвитку території</t>
  </si>
  <si>
    <t xml:space="preserve">Субвенція з районного бюджету сільському бюджету Доброкриничанської сільської ради на поточний ремонт дороги комунальної власності (  під"їзд до с. Родники)   </t>
  </si>
  <si>
    <t>0318801</t>
  </si>
  <si>
    <t>8801</t>
  </si>
  <si>
    <t>0180</t>
  </si>
  <si>
    <t xml:space="preserve">Інші субвенції </t>
  </si>
  <si>
    <t>0316650</t>
  </si>
  <si>
    <t>6650</t>
  </si>
  <si>
    <t>0456</t>
  </si>
  <si>
    <t>Утримання та розвиток інфраструктури доріг</t>
  </si>
  <si>
    <t>О.О.Луценко</t>
  </si>
  <si>
    <t xml:space="preserve">співфінансування на поточний ремонт доріг загального користування </t>
  </si>
  <si>
    <t>1513034</t>
  </si>
  <si>
    <t>3034</t>
  </si>
  <si>
    <t>1070</t>
  </si>
  <si>
    <t>Надання пільг окремим категоріям громадян з оплати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</si>
  <si>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</si>
  <si>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</si>
  <si>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</si>
  <si>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</si>
  <si>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</si>
  <si>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 xml:space="preserve">поточний ремонт квартири лікарів за адресою вул..Ювілейна, 101 </t>
  </si>
  <si>
    <t>0312010</t>
  </si>
  <si>
    <t>2010</t>
  </si>
  <si>
    <t>0731</t>
  </si>
  <si>
    <t>Багатопрофільна стаціонарна медична допомога населенню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</si>
</sst>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Times New Roman Cyr"/>
      <family val="1"/>
    </font>
    <font>
      <sz val="16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 CYR"/>
      <family val="0"/>
    </font>
    <font>
      <sz val="16"/>
      <color indexed="10"/>
      <name val="Times New Roman"/>
      <family val="1"/>
    </font>
    <font>
      <b/>
      <sz val="16"/>
      <name val="Times New Roman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1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11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12" fillId="0" borderId="10" xfId="0" applyNumberFormat="1" applyFont="1" applyBorder="1" applyAlignment="1">
      <alignment vertical="top"/>
    </xf>
    <xf numFmtId="0" fontId="13" fillId="0" borderId="0" xfId="0" applyFont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84" fontId="17" fillId="0" borderId="11" xfId="0" applyNumberFormat="1" applyFont="1" applyBorder="1" applyAlignment="1">
      <alignment horizontal="center" vertical="justify"/>
    </xf>
    <xf numFmtId="0" fontId="16" fillId="0" borderId="11" xfId="0" applyFont="1" applyFill="1" applyBorder="1" applyAlignment="1">
      <alignment horizontal="justify"/>
    </xf>
    <xf numFmtId="184" fontId="16" fillId="0" borderId="11" xfId="0" applyNumberFormat="1" applyFont="1" applyFill="1" applyBorder="1" applyAlignment="1">
      <alignment horizontal="center" vertical="justify"/>
    </xf>
    <xf numFmtId="184" fontId="12" fillId="0" borderId="11" xfId="0" applyNumberFormat="1" applyFont="1" applyBorder="1" applyAlignment="1">
      <alignment/>
    </xf>
    <xf numFmtId="184" fontId="16" fillId="0" borderId="11" xfId="0" applyNumberFormat="1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right" vertical="top" wrapText="1"/>
    </xf>
    <xf numFmtId="9" fontId="12" fillId="0" borderId="11" xfId="57" applyFont="1" applyBorder="1" applyAlignment="1">
      <alignment horizontal="left" vertical="justify"/>
    </xf>
    <xf numFmtId="0" fontId="12" fillId="0" borderId="11" xfId="0" applyFont="1" applyBorder="1" applyAlignment="1">
      <alignment vertical="justify" wrapText="1"/>
    </xf>
    <xf numFmtId="184" fontId="12" fillId="0" borderId="11" xfId="0" applyNumberFormat="1" applyFont="1" applyBorder="1" applyAlignment="1">
      <alignment horizontal="center" vertical="justify"/>
    </xf>
    <xf numFmtId="0" fontId="16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justify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justify" vertical="top"/>
    </xf>
    <xf numFmtId="0" fontId="18" fillId="0" borderId="11" xfId="0" applyFont="1" applyBorder="1" applyAlignment="1">
      <alignment vertical="justify"/>
    </xf>
    <xf numFmtId="184" fontId="12" fillId="0" borderId="11" xfId="0" applyNumberFormat="1" applyFont="1" applyBorder="1" applyAlignment="1">
      <alignment vertical="top"/>
    </xf>
    <xf numFmtId="184" fontId="19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horizontal="justify" vertical="justify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justify" wrapText="1"/>
    </xf>
    <xf numFmtId="184" fontId="12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justify" vertical="top" wrapText="1"/>
    </xf>
    <xf numFmtId="184" fontId="12" fillId="0" borderId="11" xfId="0" applyNumberFormat="1" applyFont="1" applyBorder="1" applyAlignment="1">
      <alignment vertical="justify"/>
    </xf>
    <xf numFmtId="49" fontId="12" fillId="0" borderId="11" xfId="0" applyNumberFormat="1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justify" vertical="justify"/>
    </xf>
    <xf numFmtId="49" fontId="19" fillId="0" borderId="12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/>
    </xf>
    <xf numFmtId="18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184" fontId="17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11" xfId="0" applyNumberFormat="1" applyFont="1" applyBorder="1" applyAlignment="1">
      <alignment vertical="justify"/>
    </xf>
    <xf numFmtId="49" fontId="12" fillId="0" borderId="0" xfId="0" applyNumberFormat="1" applyFont="1" applyFill="1" applyAlignment="1">
      <alignment horizontal="center" vertical="justify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justify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/>
    </xf>
    <xf numFmtId="49" fontId="6" fillId="0" borderId="13" xfId="0" applyNumberFormat="1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justify"/>
    </xf>
    <xf numFmtId="0" fontId="0" fillId="0" borderId="13" xfId="0" applyBorder="1" applyAlignment="1">
      <alignment/>
    </xf>
    <xf numFmtId="49" fontId="12" fillId="0" borderId="17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top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12" fillId="0" borderId="15" xfId="0" applyNumberFormat="1" applyFont="1" applyBorder="1" applyAlignment="1">
      <alignment vertical="top"/>
    </xf>
    <xf numFmtId="0" fontId="13" fillId="0" borderId="12" xfId="0" applyFont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>
      <alignment horizontal="center" vertical="justify" wrapText="1"/>
    </xf>
    <xf numFmtId="0" fontId="15" fillId="0" borderId="13" xfId="0" applyFont="1" applyBorder="1" applyAlignment="1">
      <alignment/>
    </xf>
    <xf numFmtId="0" fontId="13" fillId="0" borderId="12" xfId="0" applyFont="1" applyFill="1" applyBorder="1" applyAlignment="1" applyProtection="1">
      <alignment horizontal="left" vertical="justify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vertical="top"/>
    </xf>
    <xf numFmtId="49" fontId="12" fillId="0" borderId="22" xfId="0" applyNumberFormat="1" applyFont="1" applyFill="1" applyBorder="1" applyAlignment="1">
      <alignment horizontal="center" vertical="top" wrapText="1"/>
    </xf>
    <xf numFmtId="184" fontId="12" fillId="0" borderId="17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184" fontId="16" fillId="0" borderId="10" xfId="0" applyNumberFormat="1" applyFont="1" applyBorder="1" applyAlignment="1">
      <alignment horizontal="center" vertical="center" wrapText="1"/>
    </xf>
    <xf numFmtId="184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vertical="top" wrapText="1"/>
    </xf>
    <xf numFmtId="0" fontId="7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4" fontId="16" fillId="0" borderId="11" xfId="0" applyNumberFormat="1" applyFont="1" applyBorder="1" applyAlignment="1">
      <alignment horizontal="center" vertical="center" wrapText="1"/>
    </xf>
    <xf numFmtId="184" fontId="16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right" vertical="top" wrapText="1"/>
    </xf>
    <xf numFmtId="49" fontId="12" fillId="0" borderId="15" xfId="0" applyNumberFormat="1" applyFont="1" applyBorder="1" applyAlignment="1">
      <alignment horizontal="right" vertical="top" wrapText="1"/>
    </xf>
    <xf numFmtId="0" fontId="20" fillId="0" borderId="0" xfId="0" applyFont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vertical="top"/>
    </xf>
    <xf numFmtId="0" fontId="16" fillId="0" borderId="11" xfId="0" applyFont="1" applyFill="1" applyBorder="1" applyAlignment="1">
      <alignment horizontal="justify" vertical="top" wrapText="1"/>
    </xf>
    <xf numFmtId="184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justify" vertical="top" wrapText="1"/>
    </xf>
    <xf numFmtId="0" fontId="13" fillId="0" borderId="15" xfId="0" applyFont="1" applyBorder="1" applyAlignment="1" applyProtection="1">
      <alignment horizontal="left" wrapText="1"/>
      <protection locked="0"/>
    </xf>
    <xf numFmtId="49" fontId="12" fillId="0" borderId="23" xfId="0" applyNumberFormat="1" applyFont="1" applyBorder="1" applyAlignment="1">
      <alignment vertical="top"/>
    </xf>
    <xf numFmtId="0" fontId="12" fillId="0" borderId="24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49" fontId="12" fillId="0" borderId="10" xfId="0" applyNumberFormat="1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vertical="top" wrapText="1"/>
    </xf>
    <xf numFmtId="0" fontId="0" fillId="0" borderId="15" xfId="0" applyBorder="1" applyAlignment="1">
      <alignment/>
    </xf>
    <xf numFmtId="184" fontId="12" fillId="0" borderId="13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4" fontId="12" fillId="0" borderId="12" xfId="0" applyNumberFormat="1" applyFont="1" applyBorder="1" applyAlignment="1">
      <alignment horizontal="center"/>
    </xf>
    <xf numFmtId="184" fontId="16" fillId="0" borderId="11" xfId="0" applyNumberFormat="1" applyFont="1" applyBorder="1" applyAlignment="1">
      <alignment vertical="top"/>
    </xf>
    <xf numFmtId="0" fontId="16" fillId="0" borderId="15" xfId="0" applyFont="1" applyBorder="1" applyAlignment="1">
      <alignment horizontal="left"/>
    </xf>
    <xf numFmtId="0" fontId="16" fillId="0" borderId="15" xfId="0" applyFont="1" applyFill="1" applyBorder="1" applyAlignment="1">
      <alignment horizontal="justify"/>
    </xf>
    <xf numFmtId="184" fontId="16" fillId="0" borderId="15" xfId="0" applyNumberFormat="1" applyFont="1" applyBorder="1" applyAlignment="1">
      <alignment horizontal="center" vertical="justify"/>
    </xf>
    <xf numFmtId="184" fontId="6" fillId="0" borderId="16" xfId="0" applyNumberFormat="1" applyFont="1" applyBorder="1" applyAlignment="1">
      <alignment vertical="top" wrapText="1"/>
    </xf>
    <xf numFmtId="184" fontId="6" fillId="0" borderId="11" xfId="0" applyNumberFormat="1" applyFont="1" applyBorder="1" applyAlignment="1">
      <alignment horizontal="center" vertical="justify"/>
    </xf>
    <xf numFmtId="49" fontId="12" fillId="0" borderId="16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49" fontId="12" fillId="0" borderId="16" xfId="0" applyNumberFormat="1" applyFont="1" applyBorder="1" applyAlignment="1">
      <alignment vertical="top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9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13" fillId="0" borderId="11" xfId="0" applyNumberFormat="1" applyFont="1" applyBorder="1" applyAlignment="1" applyProtection="1">
      <alignment horizontal="left" vertical="top" wrapText="1"/>
      <protection locked="0"/>
    </xf>
    <xf numFmtId="49" fontId="12" fillId="0" borderId="10" xfId="0" applyNumberFormat="1" applyFont="1" applyBorder="1" applyAlignment="1">
      <alignment vertical="justify"/>
    </xf>
    <xf numFmtId="49" fontId="12" fillId="0" borderId="24" xfId="0" applyNumberFormat="1" applyFont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4"/>
  <sheetViews>
    <sheetView tabSelected="1" view="pageBreakPreview" zoomScale="50" zoomScaleNormal="50" zoomScaleSheetLayoutView="50" zoomScalePageLayoutView="25" workbookViewId="0" topLeftCell="A64">
      <selection activeCell="F31" sqref="F31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4" t="s">
        <v>175</v>
      </c>
      <c r="I1" s="3"/>
    </row>
    <row r="2" spans="8:9" ht="20.25" customHeight="1">
      <c r="H2" s="4" t="s">
        <v>121</v>
      </c>
      <c r="I2" s="3"/>
    </row>
    <row r="3" spans="8:9" ht="18.75">
      <c r="H3" s="4" t="s">
        <v>180</v>
      </c>
      <c r="I3" s="3"/>
    </row>
    <row r="4" spans="8:9" ht="18.75">
      <c r="H4" s="4"/>
      <c r="I4" s="3"/>
    </row>
    <row r="5" spans="8:9" ht="18.75">
      <c r="H5" s="4"/>
      <c r="I5" s="3"/>
    </row>
    <row r="6" spans="3:9" ht="75" customHeight="1">
      <c r="C6" s="15"/>
      <c r="D6" s="15"/>
      <c r="E6" s="169" t="s">
        <v>182</v>
      </c>
      <c r="F6" s="169"/>
      <c r="G6" s="169"/>
      <c r="H6" s="169"/>
      <c r="I6" s="15"/>
    </row>
    <row r="7" spans="3:11" ht="21" thickBot="1">
      <c r="C7" s="15"/>
      <c r="D7" s="15"/>
      <c r="E7" s="15"/>
      <c r="F7" s="15"/>
      <c r="G7" s="15"/>
      <c r="H7" s="15" t="s">
        <v>4</v>
      </c>
      <c r="I7" s="15" t="s">
        <v>3</v>
      </c>
      <c r="K7" s="1"/>
    </row>
    <row r="8" spans="2:11" ht="12.75" customHeight="1">
      <c r="B8" s="161" t="s">
        <v>43</v>
      </c>
      <c r="C8" s="170" t="s">
        <v>41</v>
      </c>
      <c r="D8" s="167" t="s">
        <v>42</v>
      </c>
      <c r="E8" s="163" t="s">
        <v>61</v>
      </c>
      <c r="F8" s="163" t="s">
        <v>20</v>
      </c>
      <c r="G8" s="163" t="s">
        <v>0</v>
      </c>
      <c r="H8" s="163" t="s">
        <v>1</v>
      </c>
      <c r="I8" s="163" t="s">
        <v>21</v>
      </c>
      <c r="K8" s="166"/>
    </row>
    <row r="9" spans="2:11" ht="133.5" customHeight="1">
      <c r="B9" s="162"/>
      <c r="C9" s="171"/>
      <c r="D9" s="168"/>
      <c r="E9" s="164"/>
      <c r="F9" s="164"/>
      <c r="G9" s="164"/>
      <c r="H9" s="164"/>
      <c r="I9" s="164"/>
      <c r="K9" s="166"/>
    </row>
    <row r="10" spans="2:11" ht="57" customHeight="1">
      <c r="B10" s="103" t="s">
        <v>129</v>
      </c>
      <c r="C10" s="96"/>
      <c r="D10" s="104"/>
      <c r="E10" s="110" t="s">
        <v>130</v>
      </c>
      <c r="F10" s="105"/>
      <c r="G10" s="110"/>
      <c r="H10" s="110"/>
      <c r="I10" s="106"/>
      <c r="K10" s="93"/>
    </row>
    <row r="11" spans="2:11" ht="91.5" customHeight="1">
      <c r="B11" s="117"/>
      <c r="C11" s="6"/>
      <c r="D11" s="118"/>
      <c r="E11" s="6"/>
      <c r="F11" s="114" t="s">
        <v>124</v>
      </c>
      <c r="G11" s="119">
        <f>G12</f>
        <v>20</v>
      </c>
      <c r="H11" s="119"/>
      <c r="I11" s="120">
        <f>I12</f>
        <v>20</v>
      </c>
      <c r="K11" s="93"/>
    </row>
    <row r="12" spans="2:11" ht="93" customHeight="1">
      <c r="B12" s="107" t="s">
        <v>131</v>
      </c>
      <c r="C12" s="81" t="s">
        <v>132</v>
      </c>
      <c r="D12" s="108" t="s">
        <v>133</v>
      </c>
      <c r="E12" s="113" t="s">
        <v>134</v>
      </c>
      <c r="F12" s="116" t="s">
        <v>173</v>
      </c>
      <c r="G12" s="112">
        <v>20</v>
      </c>
      <c r="H12" s="112"/>
      <c r="I12" s="109">
        <f>G12</f>
        <v>20</v>
      </c>
      <c r="K12" s="93"/>
    </row>
    <row r="13" spans="2:11" ht="55.5" customHeight="1">
      <c r="B13" s="115"/>
      <c r="C13" s="121"/>
      <c r="D13" s="101"/>
      <c r="E13" s="34" t="s">
        <v>33</v>
      </c>
      <c r="F13" s="102"/>
      <c r="G13" s="111">
        <f>G11</f>
        <v>20</v>
      </c>
      <c r="H13" s="111"/>
      <c r="I13" s="111">
        <f>I11</f>
        <v>20</v>
      </c>
      <c r="K13" s="93"/>
    </row>
    <row r="14" spans="2:9" ht="29.25" customHeight="1">
      <c r="B14" s="9" t="s">
        <v>81</v>
      </c>
      <c r="C14" s="16"/>
      <c r="D14" s="16"/>
      <c r="E14" s="17" t="s">
        <v>24</v>
      </c>
      <c r="F14" s="18"/>
      <c r="G14" s="19"/>
      <c r="H14" s="18"/>
      <c r="I14" s="19"/>
    </row>
    <row r="15" spans="2:9" ht="50.25" customHeight="1">
      <c r="B15" s="6"/>
      <c r="C15" s="15"/>
      <c r="D15" s="18"/>
      <c r="E15" s="15"/>
      <c r="F15" s="20" t="s">
        <v>58</v>
      </c>
      <c r="G15" s="21">
        <f>G16</f>
        <v>234</v>
      </c>
      <c r="H15" s="22"/>
      <c r="I15" s="23">
        <f>G15+H15</f>
        <v>234</v>
      </c>
    </row>
    <row r="16" spans="2:9" ht="54.75" customHeight="1">
      <c r="B16" s="11" t="s">
        <v>44</v>
      </c>
      <c r="C16" s="10" t="s">
        <v>45</v>
      </c>
      <c r="D16" s="83" t="s">
        <v>25</v>
      </c>
      <c r="E16" s="25" t="s">
        <v>5</v>
      </c>
      <c r="F16" s="26"/>
      <c r="G16" s="27">
        <f>G17</f>
        <v>234</v>
      </c>
      <c r="H16" s="22"/>
      <c r="I16" s="27">
        <f>G16+H16</f>
        <v>234</v>
      </c>
    </row>
    <row r="17" spans="2:9" ht="68.25" customHeight="1">
      <c r="B17" s="9" t="s">
        <v>85</v>
      </c>
      <c r="C17" s="9" t="s">
        <v>86</v>
      </c>
      <c r="D17" s="72" t="s">
        <v>25</v>
      </c>
      <c r="E17" s="29" t="s">
        <v>170</v>
      </c>
      <c r="F17" s="30" t="s">
        <v>13</v>
      </c>
      <c r="G17" s="27">
        <v>234</v>
      </c>
      <c r="H17" s="22"/>
      <c r="I17" s="27">
        <f>G17+H17</f>
        <v>234</v>
      </c>
    </row>
    <row r="18" spans="2:9" ht="68.25" customHeight="1">
      <c r="B18" s="96"/>
      <c r="C18" s="94"/>
      <c r="D18" s="98"/>
      <c r="E18" s="95"/>
      <c r="F18" s="28" t="s">
        <v>124</v>
      </c>
      <c r="G18" s="27">
        <f>G19</f>
        <v>20</v>
      </c>
      <c r="H18" s="27"/>
      <c r="I18" s="27">
        <f>I19</f>
        <v>20</v>
      </c>
    </row>
    <row r="19" spans="2:9" ht="47.25" customHeight="1">
      <c r="B19" s="9" t="s">
        <v>44</v>
      </c>
      <c r="C19" s="9" t="s">
        <v>45</v>
      </c>
      <c r="D19" s="98" t="s">
        <v>25</v>
      </c>
      <c r="E19" s="97" t="s">
        <v>125</v>
      </c>
      <c r="F19" s="28"/>
      <c r="G19" s="27">
        <f>G20</f>
        <v>20</v>
      </c>
      <c r="H19" s="27"/>
      <c r="I19" s="27">
        <f>I20</f>
        <v>20</v>
      </c>
    </row>
    <row r="20" spans="2:9" ht="137.25" customHeight="1">
      <c r="B20" s="81" t="s">
        <v>126</v>
      </c>
      <c r="C20" s="9" t="s">
        <v>127</v>
      </c>
      <c r="D20" s="98" t="s">
        <v>25</v>
      </c>
      <c r="E20" s="100" t="s">
        <v>169</v>
      </c>
      <c r="F20" s="30" t="s">
        <v>128</v>
      </c>
      <c r="G20" s="27">
        <v>20</v>
      </c>
      <c r="H20" s="22"/>
      <c r="I20" s="27">
        <f>G20</f>
        <v>20</v>
      </c>
    </row>
    <row r="21" spans="2:9" ht="57.75" customHeight="1">
      <c r="B21" s="6"/>
      <c r="C21" s="15"/>
      <c r="D21" s="99"/>
      <c r="E21" s="15"/>
      <c r="F21" s="28" t="s">
        <v>22</v>
      </c>
      <c r="G21" s="23">
        <f>G22+G26</f>
        <v>225.23999999999998</v>
      </c>
      <c r="H21" s="145">
        <f>H25</f>
        <v>1100</v>
      </c>
      <c r="I21" s="23">
        <f>G21+H21</f>
        <v>1325.24</v>
      </c>
    </row>
    <row r="22" spans="2:9" ht="53.25" customHeight="1">
      <c r="B22" s="9" t="s">
        <v>111</v>
      </c>
      <c r="C22" s="9" t="s">
        <v>53</v>
      </c>
      <c r="D22" s="70" t="s">
        <v>26</v>
      </c>
      <c r="E22" s="53" t="s">
        <v>6</v>
      </c>
      <c r="F22" s="30"/>
      <c r="G22" s="27">
        <f>G23</f>
        <v>56.54</v>
      </c>
      <c r="H22" s="22"/>
      <c r="I22" s="27">
        <f>G22+H22</f>
        <v>56.54</v>
      </c>
    </row>
    <row r="23" spans="2:9" ht="81.75" customHeight="1">
      <c r="B23" s="71" t="s">
        <v>46</v>
      </c>
      <c r="C23" s="71" t="s">
        <v>47</v>
      </c>
      <c r="D23" s="43" t="s">
        <v>26</v>
      </c>
      <c r="E23" s="12" t="s">
        <v>84</v>
      </c>
      <c r="F23" s="30" t="s">
        <v>23</v>
      </c>
      <c r="G23" s="27">
        <v>56.54</v>
      </c>
      <c r="H23" s="22"/>
      <c r="I23" s="27">
        <f>G23+H23</f>
        <v>56.54</v>
      </c>
    </row>
    <row r="24" spans="2:9" ht="45.75" customHeight="1">
      <c r="B24" s="77" t="s">
        <v>146</v>
      </c>
      <c r="C24" s="9" t="s">
        <v>171</v>
      </c>
      <c r="D24" s="129"/>
      <c r="E24" s="47" t="s">
        <v>172</v>
      </c>
      <c r="F24" s="30"/>
      <c r="G24" s="27"/>
      <c r="H24" s="40">
        <f>H25</f>
        <v>1100</v>
      </c>
      <c r="I24" s="27">
        <f>H24</f>
        <v>1100</v>
      </c>
    </row>
    <row r="25" spans="2:9" ht="81.75" customHeight="1">
      <c r="B25" s="174" t="s">
        <v>146</v>
      </c>
      <c r="C25" s="175" t="s">
        <v>147</v>
      </c>
      <c r="D25" s="72" t="s">
        <v>148</v>
      </c>
      <c r="E25" s="52" t="s">
        <v>149</v>
      </c>
      <c r="F25" s="30" t="s">
        <v>176</v>
      </c>
      <c r="G25" s="27"/>
      <c r="H25" s="40">
        <v>1100</v>
      </c>
      <c r="I25" s="27">
        <f>H25</f>
        <v>1100</v>
      </c>
    </row>
    <row r="26" spans="2:9" ht="44.25" customHeight="1">
      <c r="B26" s="77" t="s">
        <v>207</v>
      </c>
      <c r="C26" s="9" t="s">
        <v>208</v>
      </c>
      <c r="D26" s="158" t="s">
        <v>209</v>
      </c>
      <c r="E26" s="173" t="s">
        <v>210</v>
      </c>
      <c r="F26" s="172" t="s">
        <v>206</v>
      </c>
      <c r="G26" s="27">
        <v>168.7</v>
      </c>
      <c r="H26" s="40"/>
      <c r="I26" s="27">
        <f>G26</f>
        <v>168.7</v>
      </c>
    </row>
    <row r="27" spans="2:9" ht="53.25" customHeight="1">
      <c r="B27" s="6"/>
      <c r="C27" s="31"/>
      <c r="D27" s="24"/>
      <c r="E27" s="29"/>
      <c r="F27" s="28" t="s">
        <v>35</v>
      </c>
      <c r="G27" s="23">
        <f>G29</f>
        <v>10</v>
      </c>
      <c r="H27" s="22"/>
      <c r="I27" s="23">
        <f aca="true" t="shared" si="0" ref="I27:I32">G27+H27</f>
        <v>10</v>
      </c>
    </row>
    <row r="28" spans="2:9" ht="53.25" customHeight="1">
      <c r="B28" s="9" t="s">
        <v>87</v>
      </c>
      <c r="C28" s="8" t="s">
        <v>88</v>
      </c>
      <c r="D28" s="60"/>
      <c r="E28" s="53" t="s">
        <v>89</v>
      </c>
      <c r="F28" s="28"/>
      <c r="G28" s="23">
        <f>G29</f>
        <v>10</v>
      </c>
      <c r="H28" s="22"/>
      <c r="I28" s="23">
        <f t="shared" si="0"/>
        <v>10</v>
      </c>
    </row>
    <row r="29" spans="2:9" ht="105.75" customHeight="1">
      <c r="B29" s="11" t="s">
        <v>48</v>
      </c>
      <c r="C29" s="10" t="s">
        <v>49</v>
      </c>
      <c r="D29" s="83" t="s">
        <v>36</v>
      </c>
      <c r="E29" s="12" t="s">
        <v>64</v>
      </c>
      <c r="F29" s="30" t="s">
        <v>59</v>
      </c>
      <c r="G29" s="27">
        <v>10</v>
      </c>
      <c r="H29" s="22"/>
      <c r="I29" s="27">
        <f t="shared" si="0"/>
        <v>10</v>
      </c>
    </row>
    <row r="30" spans="2:9" ht="53.25" customHeight="1">
      <c r="B30" s="6"/>
      <c r="C30" s="31"/>
      <c r="D30" s="24"/>
      <c r="E30" s="29"/>
      <c r="F30" s="28" t="s">
        <v>37</v>
      </c>
      <c r="G30" s="23">
        <f>G32</f>
        <v>36</v>
      </c>
      <c r="H30" s="22"/>
      <c r="I30" s="23">
        <f t="shared" si="0"/>
        <v>36</v>
      </c>
    </row>
    <row r="31" spans="2:9" ht="75.75" customHeight="1">
      <c r="B31" s="9" t="s">
        <v>90</v>
      </c>
      <c r="C31" s="9" t="s">
        <v>91</v>
      </c>
      <c r="D31" s="73"/>
      <c r="E31" s="74" t="s">
        <v>92</v>
      </c>
      <c r="F31" s="28"/>
      <c r="G31" s="23">
        <f>G32</f>
        <v>36</v>
      </c>
      <c r="H31" s="22"/>
      <c r="I31" s="23">
        <f t="shared" si="0"/>
        <v>36</v>
      </c>
    </row>
    <row r="32" spans="2:9" ht="77.25" customHeight="1">
      <c r="B32" s="9" t="s">
        <v>50</v>
      </c>
      <c r="C32" s="8" t="s">
        <v>51</v>
      </c>
      <c r="D32" s="83" t="s">
        <v>38</v>
      </c>
      <c r="E32" s="32" t="s">
        <v>39</v>
      </c>
      <c r="F32" s="33" t="s">
        <v>40</v>
      </c>
      <c r="G32" s="27">
        <v>36</v>
      </c>
      <c r="H32" s="22"/>
      <c r="I32" s="27">
        <f t="shared" si="0"/>
        <v>36</v>
      </c>
    </row>
    <row r="33" spans="2:9" ht="77.25" customHeight="1">
      <c r="B33" s="130"/>
      <c r="C33" s="125"/>
      <c r="D33" s="126"/>
      <c r="E33" s="29"/>
      <c r="F33" s="131" t="s">
        <v>154</v>
      </c>
      <c r="G33" s="45">
        <f>G34</f>
        <v>120</v>
      </c>
      <c r="H33" s="40"/>
      <c r="I33" s="27">
        <f>G33</f>
        <v>120</v>
      </c>
    </row>
    <row r="34" spans="2:9" ht="77.25" customHeight="1">
      <c r="B34" s="77" t="s">
        <v>90</v>
      </c>
      <c r="C34" s="9" t="s">
        <v>91</v>
      </c>
      <c r="D34" s="128"/>
      <c r="E34" s="127" t="s">
        <v>92</v>
      </c>
      <c r="F34" s="44"/>
      <c r="G34" s="45">
        <f>G35</f>
        <v>120</v>
      </c>
      <c r="H34" s="40"/>
      <c r="I34" s="27">
        <f>G34</f>
        <v>120</v>
      </c>
    </row>
    <row r="35" spans="2:9" ht="77.25" customHeight="1">
      <c r="B35" s="77" t="s">
        <v>150</v>
      </c>
      <c r="C35" s="9" t="s">
        <v>151</v>
      </c>
      <c r="D35" s="129" t="s">
        <v>152</v>
      </c>
      <c r="E35" s="52" t="s">
        <v>153</v>
      </c>
      <c r="F35" s="51" t="s">
        <v>174</v>
      </c>
      <c r="G35" s="45">
        <f>30+90</f>
        <v>120</v>
      </c>
      <c r="H35" s="40"/>
      <c r="I35" s="27">
        <f>G35</f>
        <v>120</v>
      </c>
    </row>
    <row r="36" spans="2:9" ht="77.25" customHeight="1">
      <c r="B36" s="77"/>
      <c r="C36" s="10"/>
      <c r="D36" s="129"/>
      <c r="E36" s="52"/>
      <c r="F36" s="154" t="s">
        <v>183</v>
      </c>
      <c r="G36" s="45">
        <f>G37+G38+G39</f>
        <v>680</v>
      </c>
      <c r="H36" s="45">
        <f>H37+H38+H39</f>
        <v>260</v>
      </c>
      <c r="I36" s="45">
        <f>I37+I38+I39</f>
        <v>940</v>
      </c>
    </row>
    <row r="37" spans="2:9" ht="174.75" customHeight="1">
      <c r="B37" s="77" t="s">
        <v>146</v>
      </c>
      <c r="C37" s="9" t="s">
        <v>147</v>
      </c>
      <c r="D37" s="158" t="s">
        <v>148</v>
      </c>
      <c r="E37" s="156" t="s">
        <v>185</v>
      </c>
      <c r="F37" s="155" t="s">
        <v>184</v>
      </c>
      <c r="G37" s="45"/>
      <c r="H37" s="45">
        <v>260</v>
      </c>
      <c r="I37" s="27">
        <f>H37</f>
        <v>260</v>
      </c>
    </row>
    <row r="38" spans="2:9" ht="77.25" customHeight="1">
      <c r="B38" s="96" t="s">
        <v>187</v>
      </c>
      <c r="C38" s="159" t="s">
        <v>188</v>
      </c>
      <c r="D38" s="122" t="s">
        <v>189</v>
      </c>
      <c r="E38" s="12" t="s">
        <v>190</v>
      </c>
      <c r="F38" s="51" t="s">
        <v>186</v>
      </c>
      <c r="G38" s="45">
        <v>30</v>
      </c>
      <c r="H38" s="40"/>
      <c r="I38" s="27">
        <f>H38+G38</f>
        <v>30</v>
      </c>
    </row>
    <row r="39" spans="2:9" ht="77.25" customHeight="1">
      <c r="B39" s="9" t="s">
        <v>191</v>
      </c>
      <c r="C39" s="157" t="s">
        <v>192</v>
      </c>
      <c r="D39" s="98" t="s">
        <v>193</v>
      </c>
      <c r="E39" s="160" t="s">
        <v>194</v>
      </c>
      <c r="F39" s="51" t="s">
        <v>196</v>
      </c>
      <c r="G39" s="45">
        <v>650</v>
      </c>
      <c r="H39" s="40"/>
      <c r="I39" s="27">
        <f>H39+G39</f>
        <v>650</v>
      </c>
    </row>
    <row r="40" spans="2:9" ht="20.25">
      <c r="B40" s="6"/>
      <c r="C40" s="31"/>
      <c r="D40" s="24"/>
      <c r="E40" s="34" t="s">
        <v>33</v>
      </c>
      <c r="F40" s="35"/>
      <c r="G40" s="23">
        <f>G15+G21+G27+G30+G18+G33+G36</f>
        <v>1325.24</v>
      </c>
      <c r="H40" s="23">
        <f>H15+H21+H27+H30+H18+H33+H36</f>
        <v>1360</v>
      </c>
      <c r="I40" s="23">
        <f>I15+I21+I27+I30+I18+I33+I36</f>
        <v>2685.24</v>
      </c>
    </row>
    <row r="41" spans="2:9" ht="48.75" customHeight="1">
      <c r="B41" s="11" t="s">
        <v>82</v>
      </c>
      <c r="C41" s="36"/>
      <c r="D41" s="37"/>
      <c r="E41" s="38" t="s">
        <v>16</v>
      </c>
      <c r="F41" s="18"/>
      <c r="G41" s="23"/>
      <c r="H41" s="22"/>
      <c r="I41" s="23"/>
    </row>
    <row r="42" spans="2:9" ht="50.25" customHeight="1">
      <c r="B42" s="6"/>
      <c r="C42" s="31"/>
      <c r="D42" s="24"/>
      <c r="E42" s="39"/>
      <c r="F42" s="20" t="s">
        <v>34</v>
      </c>
      <c r="G42" s="21">
        <f>G43</f>
        <v>974.8</v>
      </c>
      <c r="H42" s="40"/>
      <c r="I42" s="23">
        <f aca="true" t="shared" si="1" ref="I42:I50">G42+H42</f>
        <v>974.8</v>
      </c>
    </row>
    <row r="43" spans="2:9" ht="57.75" customHeight="1">
      <c r="B43" s="11" t="s">
        <v>52</v>
      </c>
      <c r="C43" s="8" t="s">
        <v>53</v>
      </c>
      <c r="D43" s="83" t="s">
        <v>26</v>
      </c>
      <c r="E43" s="39" t="s">
        <v>6</v>
      </c>
      <c r="F43" s="26"/>
      <c r="G43" s="27">
        <f>G44</f>
        <v>974.8</v>
      </c>
      <c r="H43" s="41"/>
      <c r="I43" s="27">
        <f>I44</f>
        <v>974.8</v>
      </c>
    </row>
    <row r="44" spans="2:9" ht="71.25" customHeight="1">
      <c r="B44" s="9" t="s">
        <v>93</v>
      </c>
      <c r="C44" s="9" t="s">
        <v>47</v>
      </c>
      <c r="D44" s="43" t="s">
        <v>26</v>
      </c>
      <c r="E44" s="75" t="s">
        <v>94</v>
      </c>
      <c r="F44" s="26" t="s">
        <v>31</v>
      </c>
      <c r="G44" s="27">
        <f>281.2+661.6+32</f>
        <v>974.8</v>
      </c>
      <c r="H44" s="41"/>
      <c r="I44" s="27">
        <f>G44</f>
        <v>974.8</v>
      </c>
    </row>
    <row r="45" spans="2:9" ht="51.75" customHeight="1">
      <c r="B45" s="6"/>
      <c r="C45" s="31"/>
      <c r="D45" s="24"/>
      <c r="E45" s="42"/>
      <c r="F45" s="20" t="s">
        <v>18</v>
      </c>
      <c r="G45" s="21">
        <f>G47+G49+G50</f>
        <v>210.688</v>
      </c>
      <c r="H45" s="22"/>
      <c r="I45" s="23">
        <f t="shared" si="1"/>
        <v>210.688</v>
      </c>
    </row>
    <row r="46" spans="2:9" ht="51.75" customHeight="1">
      <c r="B46" s="9" t="s">
        <v>95</v>
      </c>
      <c r="C46" s="77" t="s">
        <v>96</v>
      </c>
      <c r="D46" s="43" t="s">
        <v>27</v>
      </c>
      <c r="E46" s="29" t="s">
        <v>97</v>
      </c>
      <c r="F46" s="20"/>
      <c r="G46" s="21">
        <f>G47</f>
        <v>20</v>
      </c>
      <c r="H46" s="22"/>
      <c r="I46" s="23">
        <f>H46+G46</f>
        <v>20</v>
      </c>
    </row>
    <row r="47" spans="2:9" ht="134.25" customHeight="1">
      <c r="B47" s="78" t="s">
        <v>65</v>
      </c>
      <c r="C47" s="8" t="s">
        <v>66</v>
      </c>
      <c r="D47" s="79" t="s">
        <v>27</v>
      </c>
      <c r="E47" s="12" t="s">
        <v>67</v>
      </c>
      <c r="F47" s="30" t="s">
        <v>80</v>
      </c>
      <c r="G47" s="27">
        <v>20</v>
      </c>
      <c r="H47" s="22"/>
      <c r="I47" s="27">
        <f t="shared" si="1"/>
        <v>20</v>
      </c>
    </row>
    <row r="48" spans="2:9" ht="63.75" customHeight="1">
      <c r="B48" s="77" t="s">
        <v>98</v>
      </c>
      <c r="C48" s="9" t="s">
        <v>99</v>
      </c>
      <c r="D48" s="80" t="s">
        <v>27</v>
      </c>
      <c r="E48" s="29" t="s">
        <v>100</v>
      </c>
      <c r="F48" s="30"/>
      <c r="G48" s="27">
        <f>G49+G50</f>
        <v>190.688</v>
      </c>
      <c r="H48" s="22"/>
      <c r="I48" s="27">
        <f>H48+G48</f>
        <v>190.688</v>
      </c>
    </row>
    <row r="49" spans="2:9" ht="123.75" customHeight="1">
      <c r="B49" s="13" t="s">
        <v>68</v>
      </c>
      <c r="C49" s="9" t="s">
        <v>69</v>
      </c>
      <c r="D49" s="43" t="s">
        <v>27</v>
      </c>
      <c r="E49" s="29" t="s">
        <v>70</v>
      </c>
      <c r="F49" s="30" t="s">
        <v>60</v>
      </c>
      <c r="G49" s="27">
        <v>15</v>
      </c>
      <c r="H49" s="22"/>
      <c r="I49" s="27">
        <f t="shared" si="1"/>
        <v>15</v>
      </c>
    </row>
    <row r="50" spans="2:9" ht="101.25" customHeight="1">
      <c r="B50" s="13" t="s">
        <v>71</v>
      </c>
      <c r="C50" s="9" t="s">
        <v>72</v>
      </c>
      <c r="D50" s="43" t="s">
        <v>27</v>
      </c>
      <c r="E50" s="12" t="s">
        <v>73</v>
      </c>
      <c r="F50" s="30" t="s">
        <v>14</v>
      </c>
      <c r="G50" s="27">
        <v>175.688</v>
      </c>
      <c r="H50" s="22"/>
      <c r="I50" s="27">
        <f t="shared" si="1"/>
        <v>175.688</v>
      </c>
    </row>
    <row r="51" spans="2:9" ht="69.75" customHeight="1" hidden="1">
      <c r="B51" s="5"/>
      <c r="C51" s="125"/>
      <c r="D51" s="126"/>
      <c r="E51" s="134"/>
      <c r="F51" s="44"/>
      <c r="G51" s="45"/>
      <c r="H51" s="40"/>
      <c r="I51" s="27"/>
    </row>
    <row r="52" spans="2:9" ht="50.25" customHeight="1">
      <c r="B52" s="117"/>
      <c r="C52" s="6"/>
      <c r="D52" s="6"/>
      <c r="E52" s="137"/>
      <c r="F52" s="139" t="s">
        <v>155</v>
      </c>
      <c r="G52" s="141"/>
      <c r="I52" s="6"/>
    </row>
    <row r="53" spans="2:9" ht="69.75" customHeight="1">
      <c r="B53" s="135" t="s">
        <v>157</v>
      </c>
      <c r="C53" s="11" t="s">
        <v>158</v>
      </c>
      <c r="D53" s="138" t="s">
        <v>36</v>
      </c>
      <c r="E53" s="136" t="s">
        <v>159</v>
      </c>
      <c r="G53" s="143">
        <v>14</v>
      </c>
      <c r="H53" s="144"/>
      <c r="I53" s="143">
        <f>G53</f>
        <v>14</v>
      </c>
    </row>
    <row r="54" spans="2:9" ht="69.75" customHeight="1">
      <c r="B54" s="77" t="s">
        <v>160</v>
      </c>
      <c r="C54" s="9" t="s">
        <v>161</v>
      </c>
      <c r="D54" s="98" t="s">
        <v>36</v>
      </c>
      <c r="E54" s="133" t="s">
        <v>162</v>
      </c>
      <c r="F54" s="140" t="s">
        <v>156</v>
      </c>
      <c r="G54" s="142">
        <v>14</v>
      </c>
      <c r="H54" s="132"/>
      <c r="I54" s="142">
        <f>G54</f>
        <v>14</v>
      </c>
    </row>
    <row r="55" spans="2:9" ht="28.5" customHeight="1">
      <c r="B55" s="6"/>
      <c r="C55" s="31"/>
      <c r="D55" s="24"/>
      <c r="E55" s="46" t="s">
        <v>2</v>
      </c>
      <c r="F55" s="18"/>
      <c r="G55" s="23">
        <f>G45+G42+G53</f>
        <v>1199.4879999999998</v>
      </c>
      <c r="H55" s="23">
        <f>H45+H42+H53</f>
        <v>0</v>
      </c>
      <c r="I55" s="23">
        <f>H55+G55</f>
        <v>1199.4879999999998</v>
      </c>
    </row>
    <row r="56" spans="2:9" ht="54.75" customHeight="1">
      <c r="B56" s="11" t="s">
        <v>83</v>
      </c>
      <c r="C56" s="36"/>
      <c r="D56" s="37"/>
      <c r="E56" s="47" t="s">
        <v>15</v>
      </c>
      <c r="F56" s="18"/>
      <c r="G56" s="23"/>
      <c r="H56" s="48"/>
      <c r="I56" s="27"/>
    </row>
    <row r="57" spans="2:9" ht="60" customHeight="1">
      <c r="B57" s="6"/>
      <c r="C57" s="31"/>
      <c r="D57" s="24"/>
      <c r="E57" s="17"/>
      <c r="F57" s="20" t="s">
        <v>114</v>
      </c>
      <c r="G57" s="21">
        <f>G59+G60+G63+G64+G65+G61+G69+G68+G67+G70+G72+G73</f>
        <v>397.144</v>
      </c>
      <c r="H57" s="21">
        <f>H59+H60+H63+H64+H65+H61+H69+H68+H67+H70</f>
        <v>0</v>
      </c>
      <c r="I57" s="21">
        <f>G57+H57</f>
        <v>397.144</v>
      </c>
    </row>
    <row r="58" spans="2:9" ht="50.25" customHeight="1">
      <c r="B58" s="11" t="s">
        <v>77</v>
      </c>
      <c r="C58" s="8" t="s">
        <v>78</v>
      </c>
      <c r="D58" s="83" t="s">
        <v>28</v>
      </c>
      <c r="E58" s="30" t="s">
        <v>7</v>
      </c>
      <c r="G58" s="45">
        <f>G59+G60+G61</f>
        <v>19.6</v>
      </c>
      <c r="H58" s="22"/>
      <c r="I58" s="27">
        <f>H58+G58</f>
        <v>19.6</v>
      </c>
    </row>
    <row r="59" spans="2:9" ht="85.5" customHeight="1">
      <c r="B59" s="9" t="s">
        <v>106</v>
      </c>
      <c r="C59" s="9" t="s">
        <v>107</v>
      </c>
      <c r="D59" s="43" t="s">
        <v>28</v>
      </c>
      <c r="E59" s="84" t="s">
        <v>112</v>
      </c>
      <c r="F59" s="49" t="s">
        <v>9</v>
      </c>
      <c r="G59" s="27">
        <f>10+7.5+5-12.5</f>
        <v>10</v>
      </c>
      <c r="H59" s="22"/>
      <c r="I59" s="27">
        <f>G59</f>
        <v>10</v>
      </c>
    </row>
    <row r="60" spans="2:9" ht="69" customHeight="1">
      <c r="B60" s="6"/>
      <c r="C60" s="31"/>
      <c r="D60" s="24"/>
      <c r="E60" s="18"/>
      <c r="F60" s="50" t="s">
        <v>10</v>
      </c>
      <c r="G60" s="27">
        <v>3.6</v>
      </c>
      <c r="H60" s="22"/>
      <c r="I60" s="27">
        <f>G60</f>
        <v>3.6</v>
      </c>
    </row>
    <row r="61" spans="2:9" ht="96" customHeight="1">
      <c r="B61" s="5"/>
      <c r="C61" s="82"/>
      <c r="D61" s="24"/>
      <c r="E61" s="18"/>
      <c r="F61" s="51" t="s">
        <v>62</v>
      </c>
      <c r="G61" s="27">
        <v>6</v>
      </c>
      <c r="H61" s="22"/>
      <c r="I61" s="27">
        <f>G61+H61</f>
        <v>6</v>
      </c>
    </row>
    <row r="62" spans="2:9" ht="96" customHeight="1">
      <c r="B62" s="9" t="s">
        <v>103</v>
      </c>
      <c r="C62" s="9" t="s">
        <v>104</v>
      </c>
      <c r="D62" s="83"/>
      <c r="E62" s="53" t="s">
        <v>105</v>
      </c>
      <c r="F62" s="51"/>
      <c r="G62" s="27">
        <f>G63+G64+G65+G67+G68</f>
        <v>89</v>
      </c>
      <c r="H62" s="22"/>
      <c r="I62" s="27">
        <f>H62+G62</f>
        <v>89</v>
      </c>
    </row>
    <row r="63" spans="2:9" ht="102.75" customHeight="1">
      <c r="B63" s="11" t="s">
        <v>54</v>
      </c>
      <c r="C63" s="8" t="s">
        <v>55</v>
      </c>
      <c r="D63" s="24" t="s">
        <v>29</v>
      </c>
      <c r="E63" s="52" t="s">
        <v>79</v>
      </c>
      <c r="F63" s="52" t="s">
        <v>11</v>
      </c>
      <c r="G63" s="27">
        <f>46.9+5.6</f>
        <v>52.5</v>
      </c>
      <c r="H63" s="22"/>
      <c r="I63" s="27">
        <f aca="true" t="shared" si="2" ref="I63:I69">G63+H63</f>
        <v>52.5</v>
      </c>
    </row>
    <row r="64" spans="2:9" ht="123" customHeight="1">
      <c r="B64" s="9" t="s">
        <v>56</v>
      </c>
      <c r="C64" s="9" t="s">
        <v>57</v>
      </c>
      <c r="D64" s="24" t="s">
        <v>29</v>
      </c>
      <c r="E64" s="52" t="s">
        <v>8</v>
      </c>
      <c r="F64" s="52" t="s">
        <v>63</v>
      </c>
      <c r="G64" s="27">
        <v>20</v>
      </c>
      <c r="H64" s="22"/>
      <c r="I64" s="27">
        <f t="shared" si="2"/>
        <v>20</v>
      </c>
    </row>
    <row r="65" spans="2:9" ht="77.25" customHeight="1">
      <c r="B65" s="6"/>
      <c r="C65" s="31"/>
      <c r="D65" s="24"/>
      <c r="E65" s="17"/>
      <c r="F65" s="89" t="s">
        <v>12</v>
      </c>
      <c r="G65" s="27">
        <f>1+3</f>
        <v>4</v>
      </c>
      <c r="H65" s="22"/>
      <c r="I65" s="27">
        <f t="shared" si="2"/>
        <v>4</v>
      </c>
    </row>
    <row r="66" spans="2:9" ht="1.5" customHeight="1" hidden="1">
      <c r="B66" s="5"/>
      <c r="C66" s="31"/>
      <c r="D66" s="24"/>
      <c r="E66" s="53"/>
      <c r="F66" s="54"/>
      <c r="G66" s="23"/>
      <c r="H66" s="22"/>
      <c r="I66" s="27">
        <f t="shared" si="2"/>
        <v>0</v>
      </c>
    </row>
    <row r="67" spans="2:9" ht="121.5" customHeight="1">
      <c r="B67" s="91"/>
      <c r="C67" s="92"/>
      <c r="D67" s="24"/>
      <c r="E67" s="53"/>
      <c r="F67" s="90" t="s">
        <v>122</v>
      </c>
      <c r="G67" s="27">
        <v>5</v>
      </c>
      <c r="H67" s="22"/>
      <c r="I67" s="27">
        <f t="shared" si="2"/>
        <v>5</v>
      </c>
    </row>
    <row r="68" spans="2:9" ht="85.5" customHeight="1">
      <c r="B68" s="5"/>
      <c r="C68" s="24"/>
      <c r="D68" s="24"/>
      <c r="E68" s="53"/>
      <c r="F68" s="50" t="s">
        <v>123</v>
      </c>
      <c r="G68" s="27">
        <v>7.5</v>
      </c>
      <c r="H68" s="22"/>
      <c r="I68" s="27">
        <f t="shared" si="2"/>
        <v>7.5</v>
      </c>
    </row>
    <row r="69" spans="2:9" ht="150" customHeight="1">
      <c r="B69" s="96" t="s">
        <v>116</v>
      </c>
      <c r="C69" s="8" t="s">
        <v>117</v>
      </c>
      <c r="D69" s="122" t="s">
        <v>118</v>
      </c>
      <c r="E69" s="14" t="s">
        <v>119</v>
      </c>
      <c r="F69" s="50" t="s">
        <v>120</v>
      </c>
      <c r="G69" s="27">
        <f>200+17.2-2.1</f>
        <v>215.1</v>
      </c>
      <c r="H69" s="22"/>
      <c r="I69" s="27">
        <f t="shared" si="2"/>
        <v>215.1</v>
      </c>
    </row>
    <row r="70" spans="2:9" ht="52.5" customHeight="1">
      <c r="B70" s="77" t="s">
        <v>135</v>
      </c>
      <c r="C70" s="9" t="s">
        <v>136</v>
      </c>
      <c r="D70" s="43" t="s">
        <v>36</v>
      </c>
      <c r="E70" s="87" t="s">
        <v>125</v>
      </c>
      <c r="F70" s="50"/>
      <c r="G70" s="27">
        <f>G71</f>
        <v>42.944</v>
      </c>
      <c r="H70" s="27"/>
      <c r="I70" s="27">
        <f>I71</f>
        <v>42.944</v>
      </c>
    </row>
    <row r="71" spans="2:9" ht="100.5" customHeight="1">
      <c r="B71" s="77" t="s">
        <v>137</v>
      </c>
      <c r="C71" s="9" t="s">
        <v>138</v>
      </c>
      <c r="D71" s="43" t="s">
        <v>36</v>
      </c>
      <c r="E71" s="87" t="s">
        <v>139</v>
      </c>
      <c r="F71" s="50" t="s">
        <v>140</v>
      </c>
      <c r="G71" s="27">
        <v>42.944</v>
      </c>
      <c r="H71" s="22"/>
      <c r="I71" s="27">
        <f>G71</f>
        <v>42.944</v>
      </c>
    </row>
    <row r="72" spans="2:9" ht="100.5" customHeight="1">
      <c r="B72" s="77" t="s">
        <v>197</v>
      </c>
      <c r="C72" s="9" t="s">
        <v>198</v>
      </c>
      <c r="D72" s="158" t="s">
        <v>199</v>
      </c>
      <c r="E72" s="53" t="s">
        <v>200</v>
      </c>
      <c r="F72" s="50" t="s">
        <v>204</v>
      </c>
      <c r="G72" s="27">
        <v>2.5</v>
      </c>
      <c r="H72" s="22"/>
      <c r="I72" s="27">
        <f>G72</f>
        <v>2.5</v>
      </c>
    </row>
    <row r="73" spans="2:9" ht="100.5" customHeight="1">
      <c r="B73" s="77" t="s">
        <v>201</v>
      </c>
      <c r="C73" s="9" t="s">
        <v>202</v>
      </c>
      <c r="D73" s="158" t="s">
        <v>199</v>
      </c>
      <c r="E73" s="14" t="s">
        <v>203</v>
      </c>
      <c r="F73" s="50" t="s">
        <v>205</v>
      </c>
      <c r="G73" s="27">
        <v>28</v>
      </c>
      <c r="H73" s="22"/>
      <c r="I73" s="27">
        <f>G73</f>
        <v>28</v>
      </c>
    </row>
    <row r="74" spans="2:9" ht="47.25" customHeight="1">
      <c r="B74" s="117"/>
      <c r="C74" s="56"/>
      <c r="D74" s="55"/>
      <c r="E74" s="57"/>
      <c r="F74" s="20" t="s">
        <v>115</v>
      </c>
      <c r="G74" s="21">
        <f>G77+G80+G76</f>
        <v>122</v>
      </c>
      <c r="H74" s="22"/>
      <c r="I74" s="23">
        <f>G74+H74</f>
        <v>122</v>
      </c>
    </row>
    <row r="75" spans="2:9" ht="111.75" customHeight="1">
      <c r="B75" s="77" t="s">
        <v>108</v>
      </c>
      <c r="C75" s="9" t="s">
        <v>109</v>
      </c>
      <c r="D75" s="83"/>
      <c r="E75" s="86" t="s">
        <v>110</v>
      </c>
      <c r="F75" s="20"/>
      <c r="G75" s="21">
        <f>G76</f>
        <v>88.3</v>
      </c>
      <c r="H75" s="22"/>
      <c r="I75" s="23">
        <f>H75+G75</f>
        <v>88.3</v>
      </c>
    </row>
    <row r="76" spans="2:9" ht="129" customHeight="1">
      <c r="B76" s="85" t="s">
        <v>74</v>
      </c>
      <c r="C76" s="8" t="s">
        <v>75</v>
      </c>
      <c r="D76" s="76" t="s">
        <v>30</v>
      </c>
      <c r="E76" s="14" t="s">
        <v>76</v>
      </c>
      <c r="F76" s="58" t="s">
        <v>17</v>
      </c>
      <c r="G76" s="27">
        <v>88.3</v>
      </c>
      <c r="H76" s="22"/>
      <c r="I76" s="27">
        <f>G76</f>
        <v>88.3</v>
      </c>
    </row>
    <row r="77" spans="2:9" ht="61.5" customHeight="1">
      <c r="B77" s="9" t="s">
        <v>77</v>
      </c>
      <c r="C77" s="9" t="s">
        <v>78</v>
      </c>
      <c r="D77" s="83" t="s">
        <v>28</v>
      </c>
      <c r="E77" s="30" t="s">
        <v>7</v>
      </c>
      <c r="G77" s="27">
        <v>10</v>
      </c>
      <c r="H77" s="22"/>
      <c r="I77" s="27">
        <f>G77+H77</f>
        <v>10</v>
      </c>
    </row>
    <row r="78" spans="2:9" ht="81" customHeight="1">
      <c r="B78" s="77" t="s">
        <v>101</v>
      </c>
      <c r="C78" s="9" t="s">
        <v>102</v>
      </c>
      <c r="D78" s="43" t="s">
        <v>28</v>
      </c>
      <c r="E78" s="87" t="s">
        <v>113</v>
      </c>
      <c r="F78" s="49" t="s">
        <v>9</v>
      </c>
      <c r="G78" s="27">
        <f>G77</f>
        <v>10</v>
      </c>
      <c r="H78" s="22"/>
      <c r="I78" s="27">
        <f>I77</f>
        <v>10</v>
      </c>
    </row>
    <row r="79" spans="2:9" ht="52.5" customHeight="1">
      <c r="B79" s="9" t="s">
        <v>103</v>
      </c>
      <c r="C79" s="9" t="s">
        <v>104</v>
      </c>
      <c r="D79" s="83"/>
      <c r="E79" s="53" t="s">
        <v>105</v>
      </c>
      <c r="F79" s="49"/>
      <c r="G79" s="27">
        <f>G80</f>
        <v>23.7</v>
      </c>
      <c r="H79" s="22"/>
      <c r="I79" s="27">
        <f>H79+G79</f>
        <v>23.7</v>
      </c>
    </row>
    <row r="80" spans="2:9" ht="112.5" customHeight="1">
      <c r="B80" s="81" t="s">
        <v>54</v>
      </c>
      <c r="C80" s="8" t="s">
        <v>55</v>
      </c>
      <c r="D80" s="88" t="s">
        <v>29</v>
      </c>
      <c r="E80" s="14" t="s">
        <v>79</v>
      </c>
      <c r="F80" s="52" t="s">
        <v>19</v>
      </c>
      <c r="G80" s="27">
        <f>20.9+2.8</f>
        <v>23.7</v>
      </c>
      <c r="H80" s="22"/>
      <c r="I80" s="27">
        <f>G80+H80</f>
        <v>23.7</v>
      </c>
    </row>
    <row r="81" spans="2:9" ht="20.25" hidden="1">
      <c r="B81" s="5"/>
      <c r="C81" s="31"/>
      <c r="D81" s="24"/>
      <c r="E81" s="34"/>
      <c r="F81" s="20"/>
      <c r="G81" s="23"/>
      <c r="H81" s="22"/>
      <c r="I81" s="23"/>
    </row>
    <row r="82" spans="2:9" ht="60.75">
      <c r="B82" s="5"/>
      <c r="C82" s="125"/>
      <c r="D82" s="126"/>
      <c r="E82" s="146"/>
      <c r="F82" s="147" t="s">
        <v>163</v>
      </c>
      <c r="G82" s="148">
        <f>G83</f>
        <v>14</v>
      </c>
      <c r="H82" s="148"/>
      <c r="I82" s="148">
        <f>I83</f>
        <v>14</v>
      </c>
    </row>
    <row r="83" spans="2:9" ht="133.5" customHeight="1">
      <c r="B83" s="77" t="s">
        <v>164</v>
      </c>
      <c r="C83" s="9" t="s">
        <v>165</v>
      </c>
      <c r="D83" s="43" t="s">
        <v>166</v>
      </c>
      <c r="E83" s="53" t="s">
        <v>167</v>
      </c>
      <c r="F83" s="149" t="s">
        <v>168</v>
      </c>
      <c r="G83" s="150">
        <v>14</v>
      </c>
      <c r="H83" s="143"/>
      <c r="I83" s="23">
        <f>G83</f>
        <v>14</v>
      </c>
    </row>
    <row r="84" spans="2:9" ht="20.25">
      <c r="B84" s="5"/>
      <c r="C84" s="125"/>
      <c r="D84" s="126"/>
      <c r="E84" s="34" t="s">
        <v>2</v>
      </c>
      <c r="F84" s="18"/>
      <c r="G84" s="23">
        <f>G74+G57+G82</f>
        <v>533.144</v>
      </c>
      <c r="H84" s="23">
        <f>H74+H57+H82</f>
        <v>0</v>
      </c>
      <c r="I84" s="23">
        <f>I74+I57+I82</f>
        <v>533.144</v>
      </c>
    </row>
    <row r="85" spans="2:9" ht="42.75" customHeight="1">
      <c r="B85" s="77" t="s">
        <v>141</v>
      </c>
      <c r="C85" s="9"/>
      <c r="D85" s="151"/>
      <c r="E85" s="152" t="s">
        <v>177</v>
      </c>
      <c r="F85" s="18"/>
      <c r="G85" s="23"/>
      <c r="H85" s="22"/>
      <c r="I85" s="23"/>
    </row>
    <row r="86" spans="2:9" ht="90.75" customHeight="1">
      <c r="B86" s="77"/>
      <c r="C86" s="9"/>
      <c r="D86" s="151"/>
      <c r="E86" s="153"/>
      <c r="F86" s="154" t="s">
        <v>179</v>
      </c>
      <c r="G86" s="23"/>
      <c r="H86" s="22"/>
      <c r="I86" s="23"/>
    </row>
    <row r="87" spans="2:9" ht="60.75" customHeight="1">
      <c r="B87" s="77" t="s">
        <v>142</v>
      </c>
      <c r="C87" s="9" t="s">
        <v>143</v>
      </c>
      <c r="D87" s="124" t="s">
        <v>144</v>
      </c>
      <c r="E87" s="53" t="s">
        <v>178</v>
      </c>
      <c r="F87" s="30" t="s">
        <v>145</v>
      </c>
      <c r="G87" s="23">
        <v>10</v>
      </c>
      <c r="H87" s="22"/>
      <c r="I87" s="23">
        <f>G87</f>
        <v>10</v>
      </c>
    </row>
    <row r="88" spans="2:9" ht="20.25">
      <c r="B88" s="5"/>
      <c r="C88" s="92"/>
      <c r="D88" s="82"/>
      <c r="E88" s="123" t="s">
        <v>2</v>
      </c>
      <c r="F88" s="18"/>
      <c r="G88" s="23">
        <f>G87</f>
        <v>10</v>
      </c>
      <c r="H88" s="22"/>
      <c r="I88" s="23">
        <f>I87</f>
        <v>10</v>
      </c>
    </row>
    <row r="89" spans="2:9" ht="39" customHeight="1">
      <c r="B89" s="6"/>
      <c r="C89" s="31"/>
      <c r="D89" s="24"/>
      <c r="E89" s="59" t="s">
        <v>32</v>
      </c>
      <c r="F89" s="60"/>
      <c r="G89" s="23">
        <f>G55+G84+G40+G13+G88</f>
        <v>3087.872</v>
      </c>
      <c r="H89" s="23">
        <f>H55+H84+H40+H13+H88</f>
        <v>1360</v>
      </c>
      <c r="I89" s="23">
        <f>I55+I84+I40+I13+I88</f>
        <v>4447.871999999999</v>
      </c>
    </row>
    <row r="90" spans="3:9" ht="20.25">
      <c r="C90" s="165"/>
      <c r="D90" s="165"/>
      <c r="E90" s="165"/>
      <c r="F90" s="165"/>
      <c r="G90" s="61"/>
      <c r="H90" s="62"/>
      <c r="I90" s="63"/>
    </row>
    <row r="91" spans="3:9" ht="39.75" customHeight="1">
      <c r="C91" s="165"/>
      <c r="D91" s="165"/>
      <c r="E91" s="165"/>
      <c r="F91" s="165"/>
      <c r="G91" s="61"/>
      <c r="H91" s="64"/>
      <c r="I91" s="62"/>
    </row>
    <row r="92" spans="2:9" ht="33" customHeight="1">
      <c r="B92" s="7" t="s">
        <v>181</v>
      </c>
      <c r="C92" s="65"/>
      <c r="D92" s="65"/>
      <c r="E92" s="66"/>
      <c r="F92" s="67"/>
      <c r="G92" s="67" t="s">
        <v>195</v>
      </c>
      <c r="H92" s="67"/>
      <c r="I92" s="68"/>
    </row>
    <row r="93" spans="2:9" ht="22.5">
      <c r="B93" s="7"/>
      <c r="C93" s="65"/>
      <c r="D93" s="65"/>
      <c r="E93" s="69"/>
      <c r="F93" s="67"/>
      <c r="G93" s="15"/>
      <c r="H93" s="67"/>
      <c r="I93" s="15"/>
    </row>
    <row r="94" ht="12.75">
      <c r="G94" s="2"/>
    </row>
  </sheetData>
  <sheetProtection/>
  <mergeCells count="11">
    <mergeCell ref="E6:H6"/>
    <mergeCell ref="F8:F9"/>
    <mergeCell ref="G8:G9"/>
    <mergeCell ref="C8:C9"/>
    <mergeCell ref="B8:B9"/>
    <mergeCell ref="H8:H9"/>
    <mergeCell ref="C90:F91"/>
    <mergeCell ref="K8:K9"/>
    <mergeCell ref="D8:D9"/>
    <mergeCell ref="E8:E9"/>
    <mergeCell ref="I8:I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6" r:id="rId1"/>
  <headerFooter alignWithMargins="0">
    <oddFooter>&amp;CСтраница &amp;P</oddFooter>
  </headerFooter>
  <rowBreaks count="4" manualBreakCount="4">
    <brk id="29" max="8" man="1"/>
    <brk id="40" max="8" man="1"/>
    <brk id="55" max="8" man="1"/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User</cp:lastModifiedBy>
  <cp:lastPrinted>2017-03-24T10:18:31Z</cp:lastPrinted>
  <dcterms:created xsi:type="dcterms:W3CDTF">2009-12-17T12:30:57Z</dcterms:created>
  <dcterms:modified xsi:type="dcterms:W3CDTF">2017-03-24T10:22:35Z</dcterms:modified>
  <cp:category/>
  <cp:version/>
  <cp:contentType/>
  <cp:contentStatus/>
</cp:coreProperties>
</file>